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/>
  <mc:AlternateContent xmlns:mc="http://schemas.openxmlformats.org/markup-compatibility/2006">
    <mc:Choice Requires="x15">
      <x15ac:absPath xmlns:x15ac="http://schemas.microsoft.com/office/spreadsheetml/2010/11/ac" url="Z:\Formation\IUT\Informatique (LP ABF)\Excel\Excel 1\"/>
    </mc:Choice>
  </mc:AlternateContent>
  <xr:revisionPtr revIDLastSave="0" documentId="13_ncr:1_{D4870115-3CA5-47A9-B3D1-D6ADEAB4BAF7}" xr6:coauthVersionLast="47" xr6:coauthVersionMax="47" xr10:uidLastSave="{00000000-0000-0000-0000-000000000000}"/>
  <bookViews>
    <workbookView xWindow="9000" yWindow="1704" windowWidth="15372" windowHeight="13512" xr2:uid="{00000000-000D-0000-FFFF-FFFF00000000}"/>
  </bookViews>
  <sheets>
    <sheet name="Exercice 1" sheetId="3" r:id="rId1"/>
    <sheet name="Exercice 2" sheetId="4" r:id="rId2"/>
    <sheet name="Exercice 3" sheetId="5" r:id="rId3"/>
    <sheet name="Exercice 4" sheetId="6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5" i="5" l="1"/>
  <c r="D25" i="5"/>
  <c r="D6" i="5"/>
  <c r="C6" i="5"/>
  <c r="B18" i="4"/>
  <c r="B6" i="4"/>
  <c r="B30" i="3"/>
  <c r="C24" i="3"/>
  <c r="B12" i="3"/>
  <c r="B6" i="3"/>
  <c r="E27" i="6"/>
  <c r="B11" i="6"/>
  <c r="B10" i="6"/>
  <c r="D36" i="5"/>
  <c r="D35" i="5"/>
  <c r="D34" i="5"/>
  <c r="D33" i="5"/>
  <c r="D32" i="5"/>
  <c r="D31" i="5"/>
  <c r="C18" i="5"/>
  <c r="C12" i="5"/>
  <c r="C44" i="4"/>
  <c r="C43" i="4"/>
  <c r="C42" i="4"/>
  <c r="C41" i="4"/>
  <c r="C40" i="4"/>
  <c r="C39" i="4"/>
  <c r="C33" i="4"/>
  <c r="C32" i="4"/>
  <c r="C31" i="4"/>
  <c r="C30" i="4"/>
  <c r="C29" i="4"/>
  <c r="C28" i="4"/>
  <c r="D12" i="4"/>
  <c r="C40" i="3"/>
  <c r="C39" i="3"/>
  <c r="C38" i="3"/>
  <c r="C37" i="3"/>
  <c r="C36" i="3"/>
  <c r="C18" i="3"/>
</calcChain>
</file>

<file path=xl/sharedStrings.xml><?xml version="1.0" encoding="utf-8"?>
<sst xmlns="http://schemas.openxmlformats.org/spreadsheetml/2006/main" count="137" uniqueCount="110">
  <si>
    <t>Dimension A</t>
  </si>
  <si>
    <t>Dimension B</t>
  </si>
  <si>
    <t>Season</t>
  </si>
  <si>
    <t>Bonus</t>
  </si>
  <si>
    <t>Paul</t>
  </si>
  <si>
    <t>Reims</t>
  </si>
  <si>
    <t>Marie</t>
  </si>
  <si>
    <t>Paris</t>
  </si>
  <si>
    <t>Lucie</t>
  </si>
  <si>
    <t>Amiens</t>
  </si>
  <si>
    <t>Etienne</t>
  </si>
  <si>
    <t>Pierre</t>
  </si>
  <si>
    <t>Lille</t>
  </si>
  <si>
    <t>Dimension C</t>
  </si>
  <si>
    <t>Average temp.</t>
  </si>
  <si>
    <t>TV</t>
  </si>
  <si>
    <t>Durand</t>
  </si>
  <si>
    <t>Dupond</t>
  </si>
  <si>
    <t>Petit</t>
  </si>
  <si>
    <t>Antoine</t>
  </si>
  <si>
    <t>Dupont</t>
  </si>
  <si>
    <t>Legrand</t>
  </si>
  <si>
    <t>Correct</t>
  </si>
  <si>
    <t>C</t>
  </si>
  <si>
    <t>B</t>
  </si>
  <si>
    <t>A</t>
  </si>
  <si>
    <t>Renault</t>
  </si>
  <si>
    <t>Orange</t>
  </si>
  <si>
    <t>Vivendi</t>
  </si>
  <si>
    <t>Excel (1/2) - Exercice 1</t>
  </si>
  <si>
    <t>Excel (1/2) - Exercice 2</t>
  </si>
  <si>
    <t>a) Une personne est trop grande au-dessus de 2m</t>
  </si>
  <si>
    <t>Taille (cm)</t>
  </si>
  <si>
    <t>Trop grand ?</t>
  </si>
  <si>
    <t>b) Pas de service militaire pour les personnes nées après 1978</t>
  </si>
  <si>
    <t>Service militaire ?</t>
  </si>
  <si>
    <t>Année de naissance</t>
  </si>
  <si>
    <t>c) Quelle dimension est la plus grande ?</t>
  </si>
  <si>
    <t>Grande dimension</t>
  </si>
  <si>
    <t>d) Il est impossible d'avoir un salaire plus élevé que le patron</t>
  </si>
  <si>
    <t>Salaire du patron</t>
  </si>
  <si>
    <t>Mon salaire</t>
  </si>
  <si>
    <t>Possible ?</t>
  </si>
  <si>
    <t>e) En été le chauffage est éteint</t>
  </si>
  <si>
    <t>Saison</t>
  </si>
  <si>
    <t>Chauffage</t>
  </si>
  <si>
    <t>été</t>
  </si>
  <si>
    <t>f) Les employés de Reims auront un bonus de 100 €</t>
  </si>
  <si>
    <t>Employés</t>
  </si>
  <si>
    <t>Lieux</t>
  </si>
  <si>
    <t>Excel (1/2) - Exercice 3</t>
  </si>
  <si>
    <t>a) Une personne est trop grande au-dessus de 2m et trop petite en-dessous de 1m</t>
  </si>
  <si>
    <t>Taille</t>
  </si>
  <si>
    <t>c) La température moyenne est de 25°C en été, 18°C en automne, 5°C en hiver et 21°C au primtemps</t>
  </si>
  <si>
    <t>d) Affichez le bon taux de TVA</t>
  </si>
  <si>
    <t>Code TVA 1</t>
  </si>
  <si>
    <t>Code TVA 3</t>
  </si>
  <si>
    <t>Code TVA 2</t>
  </si>
  <si>
    <t>Produits</t>
  </si>
  <si>
    <t>Codes TVA</t>
  </si>
  <si>
    <t>Taux TVA</t>
  </si>
  <si>
    <t>Confiture</t>
  </si>
  <si>
    <t>Fenêtre</t>
  </si>
  <si>
    <t>Fromage</t>
  </si>
  <si>
    <t>Gâteau</t>
  </si>
  <si>
    <t>Ordinateur</t>
  </si>
  <si>
    <t>Familles</t>
  </si>
  <si>
    <t>Enfants</t>
  </si>
  <si>
    <t>Bonus total</t>
  </si>
  <si>
    <t>e) Une famille reçoit un bonus de 50 € par enfant si elle a entre 1 et 2 enfants et un bonus de 70 € par enfant si elle a plus de 2 enfants</t>
  </si>
  <si>
    <t>Excel (1/2) - Exercice 4</t>
  </si>
  <si>
    <t>a) Il y a un courant d'air si les 2 fenêtres sont ouvertes</t>
  </si>
  <si>
    <t>Fenêtre 1 ouverte ?</t>
  </si>
  <si>
    <t>Fenêtre 2 ouverte ?</t>
  </si>
  <si>
    <t>oui</t>
  </si>
  <si>
    <t>Date d'achat</t>
  </si>
  <si>
    <t>Montant</t>
  </si>
  <si>
    <t>Réduction (%)</t>
  </si>
  <si>
    <t>b) Une réduction de 10% est appliquée à tous les achats supérieurs à 1500 € et réalisés avant le 31/12/2021</t>
  </si>
  <si>
    <t>Age des panneaux</t>
  </si>
  <si>
    <t>Quantité</t>
  </si>
  <si>
    <t>Puissance générée</t>
  </si>
  <si>
    <t>d) Une production utilisant de l'or est correcte si le rendement est supérieur à 80% et le coût inférieur à 500 €</t>
  </si>
  <si>
    <t>Si la production n'utilise pas d'or, elle est correcte si le rendement est supérieur à 70% et le coût inférieur à 600 €</t>
  </si>
  <si>
    <t>Rendement</t>
  </si>
  <si>
    <t>Coût</t>
  </si>
  <si>
    <t>Or ?</t>
  </si>
  <si>
    <t>e) Une famille reçoit un bonus de 50 € par enfant si elle a entre 1 et 2 enfants (et des revenus inférieurs à 25000 €) et un bonus de 70 € par enfant si elle a plus de 2 enfants (et des revenus inférieurs à 35000 €)</t>
  </si>
  <si>
    <t>Revenus</t>
  </si>
  <si>
    <t>Courant d'air</t>
  </si>
  <si>
    <t>a) Outil d'estimation de volume</t>
  </si>
  <si>
    <t>Longueur pièce</t>
  </si>
  <si>
    <t>Largeur pièce</t>
  </si>
  <si>
    <t>Hauteur pièce</t>
  </si>
  <si>
    <t>Plage de volumes de la pièce</t>
  </si>
  <si>
    <t>Volume min</t>
  </si>
  <si>
    <t>Volume max</t>
  </si>
  <si>
    <t>Lettre</t>
  </si>
  <si>
    <t>Taille min</t>
  </si>
  <si>
    <t>Taille max</t>
  </si>
  <si>
    <t>b) Outil de valorisation de compte-titres</t>
  </si>
  <si>
    <t>Actions</t>
  </si>
  <si>
    <t>Valorisation</t>
  </si>
  <si>
    <t>Calculez la valorisation du compte-titres en vous basant sur les choix réalisés à J+1, J+2 et J+3</t>
  </si>
  <si>
    <t>J</t>
  </si>
  <si>
    <t>J+1</t>
  </si>
  <si>
    <t>J+2</t>
  </si>
  <si>
    <t>J+3 (Résultat)</t>
  </si>
  <si>
    <t>J+3</t>
  </si>
  <si>
    <t>c) Un panneau solaire de moins de 2 ans produit 2,3 kWh, puis 2,1 kWh et pour finir, après 10 ans, la production descend à 1,8 kWh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</si>
</sst>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5" formatCode="_-* #,##0\ &quot;€&quot;_-;\-* #,##0\ &quot;€&quot;_-;_-* &quot;-&quot;??\ &quot;€&quot;_-;_-@_-"/>
    <numFmt numFmtId="166" formatCode="yyyy\-mm\-dd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9324E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1" xfId="0" applyBorder="1"/>
    <xf numFmtId="0" fontId="0" fillId="3" borderId="1" xfId="0" applyFill="1" applyBorder="1"/>
    <xf numFmtId="0" fontId="4" fillId="2" borderId="1" xfId="0" applyFont="1" applyFill="1" applyBorder="1" applyAlignment="1">
      <alignment horizontal="center"/>
    </xf>
    <xf numFmtId="165" fontId="0" fillId="0" borderId="1" xfId="1" applyNumberFormat="1" applyFont="1" applyBorder="1"/>
    <xf numFmtId="0" fontId="3" fillId="2" borderId="1" xfId="0" applyFont="1" applyFill="1" applyBorder="1" applyAlignment="1">
      <alignment horizontal="center"/>
    </xf>
    <xf numFmtId="44" fontId="0" fillId="3" borderId="1" xfId="1" applyFont="1" applyFill="1" applyBorder="1"/>
    <xf numFmtId="0" fontId="0" fillId="4" borderId="1" xfId="0" applyFill="1" applyBorder="1"/>
    <xf numFmtId="10" fontId="0" fillId="0" borderId="1" xfId="0" applyNumberFormat="1" applyBorder="1"/>
    <xf numFmtId="9" fontId="0" fillId="0" borderId="1" xfId="0" applyNumberFormat="1" applyBorder="1"/>
    <xf numFmtId="10" fontId="0" fillId="3" borderId="1" xfId="0" applyNumberFormat="1" applyFill="1" applyBorder="1"/>
    <xf numFmtId="0" fontId="0" fillId="0" borderId="1" xfId="0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0" xfId="0" applyAlignment="1">
      <alignment horizontal="center"/>
    </xf>
    <xf numFmtId="14" fontId="0" fillId="0" borderId="0" xfId="0" applyNumberFormat="1"/>
    <xf numFmtId="9" fontId="0" fillId="3" borderId="1" xfId="2" applyFont="1" applyFill="1" applyBorder="1"/>
    <xf numFmtId="166" fontId="0" fillId="0" borderId="0" xfId="0" applyNumberFormat="1"/>
    <xf numFmtId="165" fontId="0" fillId="4" borderId="1" xfId="1" applyNumberFormat="1" applyFont="1" applyFill="1" applyBorder="1"/>
    <xf numFmtId="0" fontId="3" fillId="2" borderId="1" xfId="0" applyFont="1" applyFill="1" applyBorder="1"/>
    <xf numFmtId="0" fontId="3" fillId="5" borderId="1" xfId="0" applyFont="1" applyFill="1" applyBorder="1" applyAlignment="1">
      <alignment horizontal="center"/>
    </xf>
    <xf numFmtId="44" fontId="1" fillId="0" borderId="1" xfId="3" applyFont="1" applyBorder="1"/>
    <xf numFmtId="9" fontId="1" fillId="0" borderId="1" xfId="2" applyFont="1" applyBorder="1"/>
    <xf numFmtId="0" fontId="5" fillId="0" borderId="0" xfId="0" applyFont="1"/>
    <xf numFmtId="165" fontId="0" fillId="3" borderId="1" xfId="1" applyNumberFormat="1" applyFont="1" applyFill="1" applyBorder="1"/>
    <xf numFmtId="14" fontId="0" fillId="0" borderId="1" xfId="0" applyNumberFormat="1" applyBorder="1"/>
    <xf numFmtId="44" fontId="0" fillId="0" borderId="1" xfId="1" applyFont="1" applyBorder="1"/>
    <xf numFmtId="44" fontId="1" fillId="3" borderId="1" xfId="3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6" borderId="0" xfId="0" applyFont="1" applyFill="1" applyAlignment="1">
      <alignment vertical="center"/>
    </xf>
    <xf numFmtId="0" fontId="0" fillId="6" borderId="0" xfId="0" applyFill="1" applyAlignment="1">
      <alignment vertical="center"/>
    </xf>
  </cellXfs>
  <cellStyles count="4">
    <cellStyle name="Monétaire" xfId="1" builtinId="4"/>
    <cellStyle name="Monétaire 2" xfId="3" xr:uid="{C0175679-85C0-4E63-BD71-F95796AB5BF7}"/>
    <cellStyle name="Normal" xfId="0" builtinId="0"/>
    <cellStyle name="Pourcentage" xfId="2" builtinId="5"/>
  </cellStyles>
  <dxfs count="0"/>
  <tableStyles count="0" defaultTableStyle="TableStyleMedium2" defaultPivotStyle="PivotStyleLight16"/>
  <colors>
    <mruColors>
      <color rgb="FF09324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0FBB0A-E21B-4501-B2E5-0708D535ACEC}">
  <dimension ref="A1:C40"/>
  <sheetViews>
    <sheetView tabSelected="1" zoomScaleNormal="100" workbookViewId="0">
      <selection activeCell="E3" sqref="E3"/>
    </sheetView>
  </sheetViews>
  <sheetFormatPr baseColWidth="10" defaultColWidth="8.88671875" defaultRowHeight="14.4" x14ac:dyDescent="0.3"/>
  <cols>
    <col min="1" max="3" width="16.77734375" customWidth="1"/>
  </cols>
  <sheetData>
    <row r="1" spans="1:2" s="29" customFormat="1" ht="19.95" customHeight="1" x14ac:dyDescent="0.3">
      <c r="A1" s="28" t="s">
        <v>29</v>
      </c>
    </row>
    <row r="3" spans="1:2" x14ac:dyDescent="0.3">
      <c r="A3" t="s">
        <v>31</v>
      </c>
    </row>
    <row r="5" spans="1:2" x14ac:dyDescent="0.3">
      <c r="A5" s="3" t="s">
        <v>32</v>
      </c>
      <c r="B5" s="3" t="s">
        <v>33</v>
      </c>
    </row>
    <row r="6" spans="1:2" x14ac:dyDescent="0.3">
      <c r="A6" s="1">
        <v>182</v>
      </c>
      <c r="B6" s="2" t="str">
        <f>IF(A6&gt;200,"oui","non")</f>
        <v>non</v>
      </c>
    </row>
    <row r="9" spans="1:2" x14ac:dyDescent="0.3">
      <c r="A9" t="s">
        <v>34</v>
      </c>
    </row>
    <row r="11" spans="1:2" x14ac:dyDescent="0.3">
      <c r="A11" s="3" t="s">
        <v>36</v>
      </c>
      <c r="B11" s="3" t="s">
        <v>35</v>
      </c>
    </row>
    <row r="12" spans="1:2" x14ac:dyDescent="0.3">
      <c r="A12" s="1">
        <v>1975</v>
      </c>
      <c r="B12" s="2" t="str">
        <f>IF(A12&lt;1978,"oui","non")</f>
        <v>oui</v>
      </c>
    </row>
    <row r="15" spans="1:2" x14ac:dyDescent="0.3">
      <c r="A15" t="s">
        <v>37</v>
      </c>
    </row>
    <row r="17" spans="1:3" x14ac:dyDescent="0.3">
      <c r="A17" s="3" t="s">
        <v>0</v>
      </c>
      <c r="B17" s="3" t="s">
        <v>1</v>
      </c>
      <c r="C17" s="3" t="s">
        <v>38</v>
      </c>
    </row>
    <row r="18" spans="1:3" x14ac:dyDescent="0.3">
      <c r="A18" s="1">
        <v>400</v>
      </c>
      <c r="B18" s="1">
        <v>300</v>
      </c>
      <c r="C18" s="2">
        <f>IF(A18&gt;B18,A18,B18)</f>
        <v>400</v>
      </c>
    </row>
    <row r="21" spans="1:3" x14ac:dyDescent="0.3">
      <c r="A21" t="s">
        <v>39</v>
      </c>
    </row>
    <row r="23" spans="1:3" x14ac:dyDescent="0.3">
      <c r="A23" s="3" t="s">
        <v>40</v>
      </c>
      <c r="B23" s="3" t="s">
        <v>41</v>
      </c>
      <c r="C23" s="3" t="s">
        <v>42</v>
      </c>
    </row>
    <row r="24" spans="1:3" x14ac:dyDescent="0.3">
      <c r="A24" s="4">
        <v>60000</v>
      </c>
      <c r="B24" s="4">
        <v>35000</v>
      </c>
      <c r="C24" s="2" t="str">
        <f>IF(B24&gt;A24,"non","oui")</f>
        <v>oui</v>
      </c>
    </row>
    <row r="27" spans="1:3" x14ac:dyDescent="0.3">
      <c r="A27" t="s">
        <v>43</v>
      </c>
    </row>
    <row r="29" spans="1:3" x14ac:dyDescent="0.3">
      <c r="A29" s="3" t="s">
        <v>44</v>
      </c>
      <c r="B29" s="3" t="s">
        <v>45</v>
      </c>
    </row>
    <row r="30" spans="1:3" x14ac:dyDescent="0.3">
      <c r="A30" s="1" t="s">
        <v>46</v>
      </c>
      <c r="B30" s="2" t="str">
        <f>IF(A30="été","éteint","allumé")</f>
        <v>éteint</v>
      </c>
    </row>
    <row r="33" spans="1:3" x14ac:dyDescent="0.3">
      <c r="A33" t="s">
        <v>47</v>
      </c>
    </row>
    <row r="35" spans="1:3" x14ac:dyDescent="0.3">
      <c r="A35" s="5" t="s">
        <v>48</v>
      </c>
      <c r="B35" s="5" t="s">
        <v>49</v>
      </c>
      <c r="C35" s="5" t="s">
        <v>3</v>
      </c>
    </row>
    <row r="36" spans="1:3" x14ac:dyDescent="0.3">
      <c r="A36" s="1" t="s">
        <v>4</v>
      </c>
      <c r="B36" s="1" t="s">
        <v>5</v>
      </c>
      <c r="C36" s="6">
        <f>IF(B36="Reims",100,0)</f>
        <v>100</v>
      </c>
    </row>
    <row r="37" spans="1:3" x14ac:dyDescent="0.3">
      <c r="A37" s="7" t="s">
        <v>6</v>
      </c>
      <c r="B37" s="7" t="s">
        <v>7</v>
      </c>
      <c r="C37" s="6">
        <f t="shared" ref="C37:C40" si="0">IF(B37="Reims",100,0)</f>
        <v>0</v>
      </c>
    </row>
    <row r="38" spans="1:3" x14ac:dyDescent="0.3">
      <c r="A38" s="1" t="s">
        <v>8</v>
      </c>
      <c r="B38" s="1" t="s">
        <v>9</v>
      </c>
      <c r="C38" s="6">
        <f t="shared" si="0"/>
        <v>0</v>
      </c>
    </row>
    <row r="39" spans="1:3" x14ac:dyDescent="0.3">
      <c r="A39" s="7" t="s">
        <v>10</v>
      </c>
      <c r="B39" s="7" t="s">
        <v>5</v>
      </c>
      <c r="C39" s="6">
        <f t="shared" si="0"/>
        <v>100</v>
      </c>
    </row>
    <row r="40" spans="1:3" x14ac:dyDescent="0.3">
      <c r="A40" s="1" t="s">
        <v>11</v>
      </c>
      <c r="B40" s="1" t="s">
        <v>12</v>
      </c>
      <c r="C40" s="6">
        <f t="shared" si="0"/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24015-5E53-4394-96F6-5A0E27B3EE2B}">
  <dimension ref="A1:D44"/>
  <sheetViews>
    <sheetView zoomScaleNormal="100" workbookViewId="0">
      <selection activeCell="F3" sqref="F3"/>
    </sheetView>
  </sheetViews>
  <sheetFormatPr baseColWidth="10" defaultColWidth="8.88671875" defaultRowHeight="14.4" x14ac:dyDescent="0.3"/>
  <cols>
    <col min="1" max="4" width="16.77734375" customWidth="1"/>
  </cols>
  <sheetData>
    <row r="1" spans="1:4" s="29" customFormat="1" ht="19.95" customHeight="1" x14ac:dyDescent="0.3">
      <c r="A1" s="28" t="s">
        <v>30</v>
      </c>
    </row>
    <row r="3" spans="1:4" x14ac:dyDescent="0.3">
      <c r="A3" t="s">
        <v>51</v>
      </c>
    </row>
    <row r="5" spans="1:4" x14ac:dyDescent="0.3">
      <c r="A5" s="3" t="s">
        <v>32</v>
      </c>
      <c r="B5" s="3" t="s">
        <v>52</v>
      </c>
    </row>
    <row r="6" spans="1:4" x14ac:dyDescent="0.3">
      <c r="A6" s="1">
        <v>182</v>
      </c>
      <c r="B6" s="2" t="str">
        <f>IF(A6&lt;100,"Trop petit",IF(A6&gt;200,"Trop grand","Moyenne"))</f>
        <v>Moyenne</v>
      </c>
    </row>
    <row r="9" spans="1:4" x14ac:dyDescent="0.3">
      <c r="A9" t="s">
        <v>37</v>
      </c>
    </row>
    <row r="11" spans="1:4" x14ac:dyDescent="0.3">
      <c r="A11" s="3" t="s">
        <v>0</v>
      </c>
      <c r="B11" s="3" t="s">
        <v>1</v>
      </c>
      <c r="C11" s="3" t="s">
        <v>13</v>
      </c>
      <c r="D11" s="3" t="s">
        <v>38</v>
      </c>
    </row>
    <row r="12" spans="1:4" x14ac:dyDescent="0.3">
      <c r="A12" s="1">
        <v>400</v>
      </c>
      <c r="B12" s="1">
        <v>300</v>
      </c>
      <c r="C12" s="1">
        <v>700</v>
      </c>
      <c r="D12" s="2">
        <f>IF(A12&gt;B12,IF(A12&gt;C12,A12,IF(B12&gt;C12,B12,C12)),IF(B12&gt;C12,B12,IF(A12&gt;C12,A12,C12)))</f>
        <v>700</v>
      </c>
    </row>
    <row r="15" spans="1:4" x14ac:dyDescent="0.3">
      <c r="A15" t="s">
        <v>53</v>
      </c>
    </row>
    <row r="17" spans="1:3" x14ac:dyDescent="0.3">
      <c r="A17" s="3" t="s">
        <v>2</v>
      </c>
      <c r="B17" s="3" t="s">
        <v>14</v>
      </c>
    </row>
    <row r="18" spans="1:3" x14ac:dyDescent="0.3">
      <c r="A18" s="1" t="s">
        <v>46</v>
      </c>
      <c r="B18" s="2">
        <f>IF(A18="été",25,IF(A18="automne",18,IF(A18="hiver",5,21)))</f>
        <v>25</v>
      </c>
    </row>
    <row r="21" spans="1:3" x14ac:dyDescent="0.3">
      <c r="A21" t="s">
        <v>54</v>
      </c>
    </row>
    <row r="23" spans="1:3" x14ac:dyDescent="0.3">
      <c r="A23" s="1" t="s">
        <v>55</v>
      </c>
      <c r="B23" s="8">
        <v>5.5E-2</v>
      </c>
    </row>
    <row r="24" spans="1:3" x14ac:dyDescent="0.3">
      <c r="A24" s="1" t="s">
        <v>57</v>
      </c>
      <c r="B24" s="9">
        <v>0.1</v>
      </c>
    </row>
    <row r="25" spans="1:3" x14ac:dyDescent="0.3">
      <c r="A25" s="1" t="s">
        <v>56</v>
      </c>
      <c r="B25" s="9">
        <v>0.2</v>
      </c>
    </row>
    <row r="27" spans="1:3" x14ac:dyDescent="0.3">
      <c r="A27" s="5" t="s">
        <v>58</v>
      </c>
      <c r="B27" s="5" t="s">
        <v>59</v>
      </c>
      <c r="C27" s="5" t="s">
        <v>60</v>
      </c>
    </row>
    <row r="28" spans="1:3" x14ac:dyDescent="0.3">
      <c r="A28" s="1" t="s">
        <v>15</v>
      </c>
      <c r="B28" s="1">
        <v>3</v>
      </c>
      <c r="C28" s="10">
        <f>IF(B28=1,B$23,IF(B28=2,B$24,B$25))</f>
        <v>0.2</v>
      </c>
    </row>
    <row r="29" spans="1:3" x14ac:dyDescent="0.3">
      <c r="A29" s="7" t="s">
        <v>61</v>
      </c>
      <c r="B29" s="7">
        <v>1</v>
      </c>
      <c r="C29" s="10">
        <f t="shared" ref="C29:C33" si="0">IF(B29=1,B$23,IF(B29=2,B$24,B$25))</f>
        <v>5.5E-2</v>
      </c>
    </row>
    <row r="30" spans="1:3" x14ac:dyDescent="0.3">
      <c r="A30" s="1" t="s">
        <v>62</v>
      </c>
      <c r="B30" s="1">
        <v>2</v>
      </c>
      <c r="C30" s="10">
        <f t="shared" si="0"/>
        <v>0.1</v>
      </c>
    </row>
    <row r="31" spans="1:3" x14ac:dyDescent="0.3">
      <c r="A31" s="7" t="s">
        <v>63</v>
      </c>
      <c r="B31" s="7">
        <v>1</v>
      </c>
      <c r="C31" s="10">
        <f t="shared" si="0"/>
        <v>5.5E-2</v>
      </c>
    </row>
    <row r="32" spans="1:3" x14ac:dyDescent="0.3">
      <c r="A32" s="1" t="s">
        <v>64</v>
      </c>
      <c r="B32" s="1">
        <v>1</v>
      </c>
      <c r="C32" s="10">
        <f t="shared" si="0"/>
        <v>5.5E-2</v>
      </c>
    </row>
    <row r="33" spans="1:3" x14ac:dyDescent="0.3">
      <c r="A33" s="7" t="s">
        <v>65</v>
      </c>
      <c r="B33" s="7">
        <v>3</v>
      </c>
      <c r="C33" s="10">
        <f t="shared" si="0"/>
        <v>0.2</v>
      </c>
    </row>
    <row r="36" spans="1:3" x14ac:dyDescent="0.3">
      <c r="A36" t="s">
        <v>69</v>
      </c>
    </row>
    <row r="38" spans="1:3" x14ac:dyDescent="0.3">
      <c r="A38" s="5" t="s">
        <v>66</v>
      </c>
      <c r="B38" s="5" t="s">
        <v>67</v>
      </c>
      <c r="C38" s="5" t="s">
        <v>68</v>
      </c>
    </row>
    <row r="39" spans="1:3" x14ac:dyDescent="0.3">
      <c r="A39" s="1" t="s">
        <v>16</v>
      </c>
      <c r="B39" s="1">
        <v>0</v>
      </c>
      <c r="C39" s="23">
        <f>IF(B39&gt;2,70,50)*B39</f>
        <v>0</v>
      </c>
    </row>
    <row r="40" spans="1:3" x14ac:dyDescent="0.3">
      <c r="A40" s="7" t="s">
        <v>17</v>
      </c>
      <c r="B40" s="7">
        <v>1</v>
      </c>
      <c r="C40" s="23">
        <f t="shared" ref="C40:C44" si="1">IF(B40&gt;2,70,50)*B40</f>
        <v>50</v>
      </c>
    </row>
    <row r="41" spans="1:3" x14ac:dyDescent="0.3">
      <c r="A41" s="1" t="s">
        <v>18</v>
      </c>
      <c r="B41" s="1">
        <v>2</v>
      </c>
      <c r="C41" s="23">
        <f t="shared" si="1"/>
        <v>100</v>
      </c>
    </row>
    <row r="42" spans="1:3" x14ac:dyDescent="0.3">
      <c r="A42" s="7" t="s">
        <v>19</v>
      </c>
      <c r="B42" s="7">
        <v>4</v>
      </c>
      <c r="C42" s="23">
        <f t="shared" si="1"/>
        <v>280</v>
      </c>
    </row>
    <row r="43" spans="1:3" x14ac:dyDescent="0.3">
      <c r="A43" s="1" t="s">
        <v>20</v>
      </c>
      <c r="B43" s="1">
        <v>1</v>
      </c>
      <c r="C43" s="23">
        <f t="shared" si="1"/>
        <v>50</v>
      </c>
    </row>
    <row r="44" spans="1:3" x14ac:dyDescent="0.3">
      <c r="A44" s="7" t="s">
        <v>21</v>
      </c>
      <c r="B44" s="7">
        <v>3</v>
      </c>
      <c r="C44" s="23">
        <f t="shared" si="1"/>
        <v>210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6A805-BBD8-4E56-94B2-353E89F61618}">
  <dimension ref="A1:I36"/>
  <sheetViews>
    <sheetView zoomScaleNormal="100" workbookViewId="0">
      <selection activeCell="E3" sqref="E3"/>
    </sheetView>
  </sheetViews>
  <sheetFormatPr baseColWidth="10" defaultColWidth="8.88671875" defaultRowHeight="14.4" x14ac:dyDescent="0.3"/>
  <cols>
    <col min="1" max="4" width="16.77734375" customWidth="1"/>
    <col min="5" max="5" width="10.44140625" bestFit="1" customWidth="1"/>
    <col min="8" max="9" width="10.77734375" bestFit="1" customWidth="1"/>
  </cols>
  <sheetData>
    <row r="1" spans="1:9" s="29" customFormat="1" ht="19.95" customHeight="1" x14ac:dyDescent="0.3">
      <c r="A1" s="28" t="s">
        <v>50</v>
      </c>
    </row>
    <row r="3" spans="1:9" x14ac:dyDescent="0.3">
      <c r="A3" t="s">
        <v>71</v>
      </c>
    </row>
    <row r="5" spans="1:9" x14ac:dyDescent="0.3">
      <c r="A5" s="3" t="s">
        <v>72</v>
      </c>
      <c r="B5" s="3" t="s">
        <v>73</v>
      </c>
      <c r="C5" s="3" t="s">
        <v>89</v>
      </c>
    </row>
    <row r="6" spans="1:9" x14ac:dyDescent="0.3">
      <c r="A6" s="11" t="s">
        <v>74</v>
      </c>
      <c r="B6" s="11" t="s">
        <v>74</v>
      </c>
      <c r="C6" s="12" t="str">
        <f>IF(AND(A6="oui",B6="oui"),"oui","non")</f>
        <v>oui</v>
      </c>
      <c r="D6" s="13" t="str">
        <f>IF(OR(A6="non",B6="non"),"non","oui")</f>
        <v>oui</v>
      </c>
    </row>
    <row r="9" spans="1:9" x14ac:dyDescent="0.3">
      <c r="A9" t="s">
        <v>78</v>
      </c>
    </row>
    <row r="10" spans="1:9" x14ac:dyDescent="0.3">
      <c r="H10" s="14"/>
      <c r="I10" s="14"/>
    </row>
    <row r="11" spans="1:9" x14ac:dyDescent="0.3">
      <c r="A11" s="3" t="s">
        <v>75</v>
      </c>
      <c r="B11" s="3" t="s">
        <v>76</v>
      </c>
      <c r="C11" s="3" t="s">
        <v>77</v>
      </c>
    </row>
    <row r="12" spans="1:9" x14ac:dyDescent="0.3">
      <c r="A12" s="24">
        <v>44798</v>
      </c>
      <c r="B12" s="4">
        <v>2100</v>
      </c>
      <c r="C12" s="15">
        <f>IF(AND(A12&lt;DATEVALUE("2021-12-31"),B12&gt;1500),10%,0)</f>
        <v>0</v>
      </c>
      <c r="E12" s="16"/>
    </row>
    <row r="15" spans="1:9" x14ac:dyDescent="0.3">
      <c r="A15" t="s">
        <v>109</v>
      </c>
    </row>
    <row r="17" spans="1:5" x14ac:dyDescent="0.3">
      <c r="A17" s="3" t="s">
        <v>79</v>
      </c>
      <c r="B17" s="3" t="s">
        <v>80</v>
      </c>
      <c r="C17" s="3" t="s">
        <v>81</v>
      </c>
    </row>
    <row r="18" spans="1:5" x14ac:dyDescent="0.3">
      <c r="A18" s="1">
        <v>5</v>
      </c>
      <c r="B18" s="1">
        <v>45</v>
      </c>
      <c r="C18" s="2">
        <f>IF(A18&lt;=2,2.3,IF(A18&gt;10,1.8,2.1))*B18</f>
        <v>94.5</v>
      </c>
    </row>
    <row r="21" spans="1:5" x14ac:dyDescent="0.3">
      <c r="A21" t="s">
        <v>82</v>
      </c>
    </row>
    <row r="22" spans="1:5" x14ac:dyDescent="0.3">
      <c r="A22" t="s">
        <v>83</v>
      </c>
    </row>
    <row r="24" spans="1:5" x14ac:dyDescent="0.3">
      <c r="A24" s="3" t="s">
        <v>84</v>
      </c>
      <c r="B24" s="3" t="s">
        <v>85</v>
      </c>
      <c r="C24" s="3" t="s">
        <v>86</v>
      </c>
      <c r="D24" s="3" t="s">
        <v>22</v>
      </c>
    </row>
    <row r="25" spans="1:5" x14ac:dyDescent="0.3">
      <c r="A25" s="9">
        <v>0.9</v>
      </c>
      <c r="B25" s="4">
        <v>400</v>
      </c>
      <c r="C25" s="11" t="s">
        <v>74</v>
      </c>
      <c r="D25" s="12" t="str">
        <f>IF(C25="oui",IF(AND(A25&gt;80%,B25&lt;500),"oui","non"),IF(AND(A25&gt;70%,B25&lt;600),"oui","non"))</f>
        <v>oui</v>
      </c>
      <c r="E25" s="13" t="str">
        <f>IF(OR(AND(C25="oui",A25&gt;80%,B25&lt;500),AND(C25="non",A25&gt;70%,B25&lt;600)),"oui","non")</f>
        <v>oui</v>
      </c>
    </row>
    <row r="28" spans="1:5" x14ac:dyDescent="0.3">
      <c r="A28" t="s">
        <v>87</v>
      </c>
    </row>
    <row r="30" spans="1:5" x14ac:dyDescent="0.3">
      <c r="A30" s="5" t="s">
        <v>66</v>
      </c>
      <c r="B30" s="5" t="s">
        <v>88</v>
      </c>
      <c r="C30" s="5" t="s">
        <v>67</v>
      </c>
      <c r="D30" s="5" t="s">
        <v>68</v>
      </c>
    </row>
    <row r="31" spans="1:5" x14ac:dyDescent="0.3">
      <c r="A31" s="1" t="s">
        <v>16</v>
      </c>
      <c r="B31" s="4">
        <v>37000</v>
      </c>
      <c r="C31" s="1">
        <v>0</v>
      </c>
      <c r="D31" s="23">
        <f>IF(AND(C31&lt;=2,B31&lt;25000),50,IF(AND(C31&gt;2,B31&lt;35000),70,0))*C31</f>
        <v>0</v>
      </c>
    </row>
    <row r="32" spans="1:5" x14ac:dyDescent="0.3">
      <c r="A32" s="7" t="s">
        <v>17</v>
      </c>
      <c r="B32" s="17">
        <v>18000</v>
      </c>
      <c r="C32" s="7">
        <v>1</v>
      </c>
      <c r="D32" s="23">
        <f t="shared" ref="D32:D36" si="0">IF(AND(C32&lt;=2,B32&lt;25000),50,IF(AND(C32&gt;2,B32&lt;35000),70,0))*C32</f>
        <v>50</v>
      </c>
    </row>
    <row r="33" spans="1:4" x14ac:dyDescent="0.3">
      <c r="A33" s="1" t="s">
        <v>18</v>
      </c>
      <c r="B33" s="4">
        <v>29000</v>
      </c>
      <c r="C33" s="1">
        <v>2</v>
      </c>
      <c r="D33" s="23">
        <f t="shared" si="0"/>
        <v>0</v>
      </c>
    </row>
    <row r="34" spans="1:4" x14ac:dyDescent="0.3">
      <c r="A34" s="7" t="s">
        <v>19</v>
      </c>
      <c r="B34" s="17">
        <v>16000</v>
      </c>
      <c r="C34" s="7">
        <v>4</v>
      </c>
      <c r="D34" s="23">
        <f t="shared" si="0"/>
        <v>280</v>
      </c>
    </row>
    <row r="35" spans="1:4" x14ac:dyDescent="0.3">
      <c r="A35" s="1" t="s">
        <v>20</v>
      </c>
      <c r="B35" s="4">
        <v>45000</v>
      </c>
      <c r="C35" s="1">
        <v>1</v>
      </c>
      <c r="D35" s="23">
        <f t="shared" si="0"/>
        <v>0</v>
      </c>
    </row>
    <row r="36" spans="1:4" x14ac:dyDescent="0.3">
      <c r="A36" s="7" t="s">
        <v>21</v>
      </c>
      <c r="B36" s="17">
        <v>28000</v>
      </c>
      <c r="C36" s="7">
        <v>3</v>
      </c>
      <c r="D36" s="23">
        <f t="shared" si="0"/>
        <v>210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1E59FB-B3AC-41DB-B4E3-5824926C1263}">
  <dimension ref="A1:E29"/>
  <sheetViews>
    <sheetView zoomScaleNormal="100" workbookViewId="0">
      <selection activeCell="D3" sqref="D3"/>
    </sheetView>
  </sheetViews>
  <sheetFormatPr baseColWidth="10" defaultColWidth="8.88671875" defaultRowHeight="14.4" x14ac:dyDescent="0.3"/>
  <cols>
    <col min="1" max="5" width="16.77734375" customWidth="1"/>
  </cols>
  <sheetData>
    <row r="1" spans="1:3" s="29" customFormat="1" ht="19.95" customHeight="1" x14ac:dyDescent="0.3">
      <c r="A1" s="28" t="s">
        <v>70</v>
      </c>
    </row>
    <row r="3" spans="1:3" x14ac:dyDescent="0.3">
      <c r="A3" t="s">
        <v>90</v>
      </c>
    </row>
    <row r="5" spans="1:3" x14ac:dyDescent="0.3">
      <c r="B5" s="18" t="s">
        <v>91</v>
      </c>
      <c r="C5" s="1" t="s">
        <v>23</v>
      </c>
    </row>
    <row r="6" spans="1:3" x14ac:dyDescent="0.3">
      <c r="B6" s="18" t="s">
        <v>92</v>
      </c>
      <c r="C6" s="1" t="s">
        <v>24</v>
      </c>
    </row>
    <row r="7" spans="1:3" x14ac:dyDescent="0.3">
      <c r="B7" s="18" t="s">
        <v>93</v>
      </c>
      <c r="C7" s="1" t="s">
        <v>23</v>
      </c>
    </row>
    <row r="9" spans="1:3" x14ac:dyDescent="0.3">
      <c r="A9" s="27" t="s">
        <v>94</v>
      </c>
      <c r="B9" s="27"/>
    </row>
    <row r="10" spans="1:3" x14ac:dyDescent="0.3">
      <c r="A10" s="1" t="s">
        <v>95</v>
      </c>
      <c r="B10" s="2">
        <f>IF(C5=A14,B14,IF(C5=A15,B15,B16))*IF(C6=A14,B14,IF(C6=A15,B15,B16))*IF(C7=A14,B14,IF(C7=A15,B15,B16))</f>
        <v>4</v>
      </c>
    </row>
    <row r="11" spans="1:3" x14ac:dyDescent="0.3">
      <c r="A11" s="1" t="s">
        <v>96</v>
      </c>
      <c r="B11" s="2">
        <f>IF(C5=A14,C14,IF(C5=A15,C15,C16))*IF(C6=A14,C14,IF(C6=A15,C15,C16))*IF(C7=A14,C14,IF(C7=A15,C15,C16))</f>
        <v>50</v>
      </c>
    </row>
    <row r="13" spans="1:3" x14ac:dyDescent="0.3">
      <c r="A13" s="5" t="s">
        <v>97</v>
      </c>
      <c r="B13" s="5" t="s">
        <v>98</v>
      </c>
      <c r="C13" s="5" t="s">
        <v>99</v>
      </c>
    </row>
    <row r="14" spans="1:3" x14ac:dyDescent="0.3">
      <c r="A14" s="1" t="s">
        <v>25</v>
      </c>
      <c r="B14" s="1">
        <v>0.5</v>
      </c>
      <c r="C14" s="1">
        <v>1</v>
      </c>
    </row>
    <row r="15" spans="1:3" x14ac:dyDescent="0.3">
      <c r="A15" s="1" t="s">
        <v>24</v>
      </c>
      <c r="B15" s="1">
        <v>1</v>
      </c>
      <c r="C15" s="1">
        <v>2</v>
      </c>
    </row>
    <row r="16" spans="1:3" x14ac:dyDescent="0.3">
      <c r="A16" s="1" t="s">
        <v>23</v>
      </c>
      <c r="B16" s="1">
        <v>2</v>
      </c>
      <c r="C16" s="1">
        <v>5</v>
      </c>
    </row>
    <row r="19" spans="1:5" x14ac:dyDescent="0.3">
      <c r="A19" t="s">
        <v>100</v>
      </c>
    </row>
    <row r="21" spans="1:5" x14ac:dyDescent="0.3">
      <c r="A21" s="19" t="s">
        <v>101</v>
      </c>
      <c r="B21" s="19" t="s">
        <v>104</v>
      </c>
      <c r="C21" s="19" t="s">
        <v>105</v>
      </c>
      <c r="D21" s="19" t="s">
        <v>106</v>
      </c>
      <c r="E21" s="19" t="s">
        <v>108</v>
      </c>
    </row>
    <row r="22" spans="1:5" x14ac:dyDescent="0.3">
      <c r="A22" s="1" t="s">
        <v>26</v>
      </c>
      <c r="B22" s="20"/>
      <c r="C22" s="21">
        <v>0.05</v>
      </c>
      <c r="D22" s="21">
        <v>0.02</v>
      </c>
      <c r="E22" s="21">
        <v>-0.03</v>
      </c>
    </row>
    <row r="23" spans="1:5" x14ac:dyDescent="0.3">
      <c r="A23" s="1" t="s">
        <v>27</v>
      </c>
      <c r="B23" s="20"/>
      <c r="C23" s="21">
        <v>0.02</v>
      </c>
      <c r="D23" s="21">
        <v>0.01</v>
      </c>
      <c r="E23" s="21">
        <v>0.03</v>
      </c>
    </row>
    <row r="24" spans="1:5" x14ac:dyDescent="0.3">
      <c r="A24" s="1" t="s">
        <v>28</v>
      </c>
      <c r="B24" s="20"/>
      <c r="C24" s="21">
        <v>-0.04</v>
      </c>
      <c r="D24" s="21">
        <v>-0.02</v>
      </c>
      <c r="E24" s="21">
        <v>0.06</v>
      </c>
    </row>
    <row r="25" spans="1:5" x14ac:dyDescent="0.3">
      <c r="A25" s="22"/>
    </row>
    <row r="26" spans="1:5" x14ac:dyDescent="0.3">
      <c r="A26" s="19" t="s">
        <v>102</v>
      </c>
      <c r="B26" s="19" t="s">
        <v>104</v>
      </c>
      <c r="C26" s="19" t="s">
        <v>105</v>
      </c>
      <c r="D26" s="19" t="s">
        <v>106</v>
      </c>
      <c r="E26" s="19" t="s">
        <v>107</v>
      </c>
    </row>
    <row r="27" spans="1:5" x14ac:dyDescent="0.3">
      <c r="A27" s="25">
        <v>2000</v>
      </c>
      <c r="B27" s="1" t="s">
        <v>26</v>
      </c>
      <c r="C27" s="1" t="s">
        <v>26</v>
      </c>
      <c r="D27" s="1" t="s">
        <v>27</v>
      </c>
      <c r="E27" s="26">
        <f>A27*(1+IF(B27=A22,C22,IF(B27=A23,C23,C24)))*(1+IF(C27=A22,D22,IF(C27=A23,D23,D24)))*(1+IF(D27=A22,E22,IF(D27=A23,E23,E24)))</f>
        <v>2206.2600000000002</v>
      </c>
    </row>
    <row r="29" spans="1:5" x14ac:dyDescent="0.3">
      <c r="A29" t="s">
        <v>103</v>
      </c>
    </row>
  </sheetData>
  <mergeCells count="1">
    <mergeCell ref="A9:B9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Exercice 1</vt:lpstr>
      <vt:lpstr>Exercice 2</vt:lpstr>
      <vt:lpstr>Exercice 3</vt:lpstr>
      <vt:lpstr>Exercice 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Nils</dc:creator>
  <cp:lastModifiedBy>Nils</cp:lastModifiedBy>
  <dcterms:created xsi:type="dcterms:W3CDTF">2015-06-05T18:17:20Z</dcterms:created>
  <dcterms:modified xsi:type="dcterms:W3CDTF">2023-03-12T17:24:48Z</dcterms:modified>
</cp:coreProperties>
</file>